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<sst xmlns="http://schemas.openxmlformats.org/spreadsheetml/2006/main" count="360" uniqueCount="120">
  <si>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</si>
  <si>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</si>
  <si>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</si>
  <si>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</si>
  <si>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</si>
  <si>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</si>
  <si>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</si>
  <si>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</si>
  <si>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</si>
  <si>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</si>
  <si>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</si>
  <si>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</si>
  <si>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</si>
  <si>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</si>
  <si>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</si>
  <si>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</si>
  <si>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</si>
  <si>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</si>
  <si>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</si>
  <si>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</si>
  <si>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</si>
  <si>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</si>
  <si>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</si>
  <si>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</si>
  <si>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</si>
  <si>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</si>
  <si>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</si>
  <si>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</si>
  <si>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</si>
  <si>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</si>
  <si>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</si>
  <si>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</si>
  <si>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</si>
  <si>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</si>
  <si>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</si>
  <si>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</si>
  <si>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</si>
  <si>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</si>
  <si>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</si>
  <si>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</si>
  <si>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</si>
  <si>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</si>
  <si>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</si>
  <si>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</si>
  <si>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</si>
  <si>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</si>
  <si>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</si>
  <si>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</si>
  <si>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</si>
  <si>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</si>
  <si>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</si>
  <si>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</si>
  <si>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</si>
  <si>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</si>
  <si>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</si>
  <si>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</si>
  <si>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</si>
  <si>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</si>
  <si>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</si>
  <si>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</si>
  <si>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</si>
  <si>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</si>
  <si>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</si>
  <si>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</si>
  <si>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</si>
  <si>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</si>
  <si>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</si>
  <si>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</si>
  <si>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</si>
  <si>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</si>
  <si>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</si>
  <si>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</si>
  <si>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</si>
  <si>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</si>
  <si>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</si>
  <si>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</si>
  <si>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</si>
  <si>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</si>
  <si>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</si>
  <si>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</si>
  <si>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</si>
  <si>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</si>
  <si>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</si>
  <si>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</si>
  <si>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</si>
  <si>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</si>
  <si>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</si>
  <si>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</si>
  <si>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</si>
  <si>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</si>
  <si>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</si>
  <si>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</si>
  <si>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</si>
  <si>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</si>
  <si>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</si>
  <si>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</si>
  <si>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</si>
  <si>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</si>
  <si>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</si>
  <si>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</si>
  <si>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</si>
  <si>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</si>
  <si>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</si>
  <si>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</si>
  <si>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</si>
  <si>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</si>
  <si>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</si>
  <si>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</si>
  <si>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</si>
  <si>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</si>
  <si>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</si>
  <si>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</si>
  <si>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</si>
  <si>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</si>
  <si>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</si>
  <si>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Зміни до   розпису доходів станом на 17.09.2018р. :</t>
  </si>
  <si>
    <t>станом на 19.09.2018</t>
  </si>
  <si>
    <r>
      <t xml:space="preserve">станом на 19.09.2018р.           </t>
    </r>
    <r>
      <rPr>
        <sz val="10"/>
        <rFont val="Arial Cyr"/>
        <family val="0"/>
      </rPr>
      <t xml:space="preserve">  ( 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</si>
  <si>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19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</si>
  <si>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19.09.2018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</si>
</sst>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0241841"/>
        <c:axId val="47958842"/>
      </c:lineChart>
      <c:catAx>
        <c:axId val="202418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58842"/>
        <c:crosses val="autoZero"/>
        <c:auto val="0"/>
        <c:lblOffset val="100"/>
        <c:tickLblSkip val="1"/>
        <c:noMultiLvlLbl val="0"/>
      </c:catAx>
      <c:valAx>
        <c:axId val="479588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4184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223963"/>
        <c:axId val="65797940"/>
      </c:bar3D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97940"/>
        <c:crosses val="autoZero"/>
        <c:auto val="1"/>
        <c:lblOffset val="100"/>
        <c:tickLblSkip val="1"/>
        <c:noMultiLvlLbl val="0"/>
      </c:catAx>
      <c:valAx>
        <c:axId val="65797940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396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5310549"/>
        <c:axId val="28032894"/>
      </c:bar3D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1054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60964"/>
        <c:crosses val="autoZero"/>
        <c:auto val="0"/>
        <c:lblOffset val="100"/>
        <c:tickLblSkip val="1"/>
        <c:noMultiLvlLbl val="0"/>
      </c:catAx>
      <c:valAx>
        <c:axId val="594609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763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5386629"/>
        <c:axId val="51608750"/>
      </c:lineChart>
      <c:catAx>
        <c:axId val="653866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08750"/>
        <c:crosses val="autoZero"/>
        <c:auto val="0"/>
        <c:lblOffset val="100"/>
        <c:tickLblSkip val="1"/>
        <c:noMultiLvlLbl val="0"/>
      </c:catAx>
      <c:valAx>
        <c:axId val="5160875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866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1825567"/>
        <c:axId val="19559192"/>
      </c:lineChart>
      <c:catAx>
        <c:axId val="618255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59192"/>
        <c:crosses val="autoZero"/>
        <c:auto val="0"/>
        <c:lblOffset val="100"/>
        <c:tickLblSkip val="1"/>
        <c:noMultiLvlLbl val="0"/>
      </c:catAx>
      <c:valAx>
        <c:axId val="1955919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2556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90690"/>
        <c:crosses val="autoZero"/>
        <c:auto val="0"/>
        <c:lblOffset val="100"/>
        <c:tickLblSkip val="1"/>
        <c:noMultiLvlLbl val="0"/>
      </c:catAx>
      <c:valAx>
        <c:axId val="4079069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150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1571891"/>
        <c:axId val="15711564"/>
      </c:lineChart>
      <c:catAx>
        <c:axId val="315718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11564"/>
        <c:crosses val="autoZero"/>
        <c:auto val="0"/>
        <c:lblOffset val="100"/>
        <c:tickLblSkip val="1"/>
        <c:noMultiLvlLbl val="0"/>
      </c:catAx>
      <c:valAx>
        <c:axId val="1571156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718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7186349"/>
        <c:axId val="64677142"/>
      </c:lineChart>
      <c:catAx>
        <c:axId val="7186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77142"/>
        <c:crosses val="autoZero"/>
        <c:auto val="0"/>
        <c:lblOffset val="100"/>
        <c:tickLblSkip val="1"/>
        <c:noMultiLvlLbl val="0"/>
      </c:catAx>
      <c:valAx>
        <c:axId val="6467714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863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223367"/>
        <c:axId val="4357120"/>
      </c:lineChart>
      <c:catAx>
        <c:axId val="452233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7120"/>
        <c:crosses val="autoZero"/>
        <c:auto val="0"/>
        <c:lblOffset val="100"/>
        <c:tickLblSkip val="1"/>
        <c:noMultiLvlLbl val="0"/>
      </c:catAx>
      <c:valAx>
        <c:axId val="43571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2336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9214081"/>
        <c:axId val="17382410"/>
      </c:lineChart>
      <c:catAx>
        <c:axId val="392140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82410"/>
        <c:crosses val="autoZero"/>
        <c:auto val="0"/>
        <c:lblOffset val="100"/>
        <c:tickLblSkip val="1"/>
        <c:noMultiLvlLbl val="0"/>
      </c:catAx>
      <c:valAx>
        <c:axId val="1738241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14081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1 140 546,3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- 81 871,5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- 81 861,1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3">
        <row r="6">
          <cell r="G6">
            <v>2172.44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118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103</v>
      </c>
      <c r="K27" s="186"/>
      <c r="L27" s="182" t="s">
        <v>36</v>
      </c>
      <c r="M27" s="183"/>
      <c r="N27" s="184"/>
      <c r="O27" s="178" t="s">
        <v>119</v>
      </c>
      <c r="P27" s="179"/>
    </row>
    <row r="28" spans="1:16" ht="30.75" customHeight="1">
      <c r="A28" s="169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вересень!S39</f>
        <v>0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10472.21</v>
      </c>
      <c r="H29" s="45">
        <v>18</v>
      </c>
      <c r="I29" s="45">
        <v>17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14098.71</v>
      </c>
      <c r="N29" s="47">
        <f>M29-L29</f>
        <v>-16754.32</v>
      </c>
      <c r="O29" s="180">
        <f>вересень!S29</f>
        <v>2.17244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673895.26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134527.33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192649.62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24548.8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69890.84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31442.04000000009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1140546.3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10472.21</v>
      </c>
    </row>
    <row r="61" spans="1:3" ht="25.5">
      <c r="A61" s="76" t="s">
        <v>56</v>
      </c>
      <c r="B61" s="9">
        <f>H29</f>
        <v>18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2" sqref="L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105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108</v>
      </c>
      <c r="S1" s="153"/>
      <c r="T1" s="153"/>
      <c r="U1" s="153"/>
      <c r="V1" s="153"/>
      <c r="W1" s="153"/>
      <c r="X1" s="154"/>
    </row>
    <row r="2" spans="1:24" ht="15" thickBot="1">
      <c r="A2" s="155" t="s">
        <v>109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110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6">
        <v>0</v>
      </c>
      <c r="V23" s="127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6">
        <v>0</v>
      </c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43344</v>
      </c>
      <c r="S31" s="146">
        <f>'[2]залишки'!$G$6/1000</f>
        <v>2.17244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43344</v>
      </c>
      <c r="S41" s="135">
        <f>'[2]залишки'!$K$6/1000</f>
        <v>0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113</v>
      </c>
      <c r="S1" s="153"/>
      <c r="T1" s="153"/>
      <c r="U1" s="153"/>
      <c r="V1" s="153"/>
      <c r="W1" s="153"/>
      <c r="X1" s="154"/>
    </row>
    <row r="2" spans="1:24" ht="15" thickBot="1">
      <c r="A2" s="155" t="s">
        <v>116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117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4538.831666666666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4538.8</v>
      </c>
      <c r="R5" s="69">
        <v>0</v>
      </c>
      <c r="S5" s="65">
        <v>0</v>
      </c>
      <c r="T5" s="70">
        <v>0</v>
      </c>
      <c r="U5" s="126">
        <v>0</v>
      </c>
      <c r="V5" s="127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4538.8</v>
      </c>
      <c r="R6" s="69">
        <v>10.84</v>
      </c>
      <c r="S6" s="65">
        <v>0</v>
      </c>
      <c r="T6" s="70">
        <v>4173.1</v>
      </c>
      <c r="U6" s="126">
        <v>0</v>
      </c>
      <c r="V6" s="127"/>
      <c r="W6" s="122">
        <v>0</v>
      </c>
      <c r="X6" s="68">
        <f aca="true" t="shared" si="3" ref="X6:X23">R6+S6+U6+T6+V6+W6</f>
        <v>4183.9400000000005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4538.8</v>
      </c>
      <c r="R7" s="71">
        <v>0</v>
      </c>
      <c r="S7" s="72">
        <v>0</v>
      </c>
      <c r="T7" s="73">
        <v>0</v>
      </c>
      <c r="U7" s="147">
        <v>0</v>
      </c>
      <c r="V7" s="148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4538.8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4538.8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4538.8</v>
      </c>
      <c r="R10" s="71">
        <v>0</v>
      </c>
      <c r="S10" s="72">
        <v>0</v>
      </c>
      <c r="T10" s="70">
        <v>25</v>
      </c>
      <c r="U10" s="126">
        <v>0</v>
      </c>
      <c r="V10" s="127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4538.8</v>
      </c>
      <c r="R11" s="69">
        <v>0</v>
      </c>
      <c r="S11" s="65">
        <v>0</v>
      </c>
      <c r="T11" s="70">
        <v>1.9</v>
      </c>
      <c r="U11" s="126">
        <v>0</v>
      </c>
      <c r="V11" s="127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4538.8</v>
      </c>
      <c r="R12" s="69">
        <v>0</v>
      </c>
      <c r="S12" s="65">
        <v>0</v>
      </c>
      <c r="T12" s="70">
        <v>3.9</v>
      </c>
      <c r="U12" s="126">
        <v>0</v>
      </c>
      <c r="V12" s="127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4538.8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1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4538.8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4538.8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2</v>
      </c>
      <c r="X15" s="68">
        <f t="shared" si="3"/>
        <v>2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4538.8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4538.8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4538.8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4538.8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4538.8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4538.8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4538.8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4538.8</v>
      </c>
      <c r="R23" s="98"/>
      <c r="S23" s="99"/>
      <c r="T23" s="100"/>
      <c r="U23" s="141"/>
      <c r="V23" s="142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42940.5</v>
      </c>
      <c r="C24" s="85">
        <f t="shared" si="4"/>
        <v>394.5</v>
      </c>
      <c r="D24" s="107">
        <f t="shared" si="4"/>
        <v>394.5</v>
      </c>
      <c r="E24" s="107">
        <f t="shared" si="4"/>
        <v>0</v>
      </c>
      <c r="F24" s="85">
        <f t="shared" si="4"/>
        <v>518.65</v>
      </c>
      <c r="G24" s="85">
        <f t="shared" si="4"/>
        <v>3067.2999999999997</v>
      </c>
      <c r="H24" s="85">
        <f t="shared" si="4"/>
        <v>5707.6</v>
      </c>
      <c r="I24" s="85">
        <f t="shared" si="4"/>
        <v>960.8000000000001</v>
      </c>
      <c r="J24" s="85">
        <f t="shared" si="4"/>
        <v>399.6</v>
      </c>
      <c r="K24" s="85">
        <f t="shared" si="4"/>
        <v>616.1</v>
      </c>
      <c r="L24" s="85">
        <f t="shared" si="4"/>
        <v>157.8</v>
      </c>
      <c r="M24" s="84">
        <f t="shared" si="4"/>
        <v>-296.8700000000004</v>
      </c>
      <c r="N24" s="84">
        <f t="shared" si="4"/>
        <v>54465.979999999996</v>
      </c>
      <c r="O24" s="84">
        <f t="shared" si="4"/>
        <v>124560</v>
      </c>
      <c r="P24" s="86">
        <f>N24/O24</f>
        <v>0.4372670199100835</v>
      </c>
      <c r="Q24" s="2"/>
      <c r="R24" s="75">
        <f>SUM(R4:R23)</f>
        <v>10.84</v>
      </c>
      <c r="S24" s="75">
        <f>SUM(S4:S23)</f>
        <v>0</v>
      </c>
      <c r="T24" s="75">
        <f>SUM(T4:T23)</f>
        <v>4229</v>
      </c>
      <c r="U24" s="143">
        <f>SUM(U4:U23)</f>
        <v>2</v>
      </c>
      <c r="V24" s="144"/>
      <c r="W24" s="119">
        <f>SUM(W4:W23)</f>
        <v>3</v>
      </c>
      <c r="X24" s="111">
        <f>R24+S24+U24+T24+V24+W24</f>
        <v>4244.84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43362</v>
      </c>
      <c r="S29" s="146">
        <v>2.17244</v>
      </c>
      <c r="T29" s="146"/>
      <c r="U29" s="146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43362</v>
      </c>
      <c r="S39" s="135">
        <v>0</v>
      </c>
      <c r="T39" s="136"/>
      <c r="U39" s="137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2018-09-19T08:47:53Z</dcterms:modified>
  <cp:category/>
  <cp:version/>
  <cp:contentType/>
  <cp:contentStatus/>
</cp:coreProperties>
</file>